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4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F43" i="1"/>
  <c r="F18" i="1"/>
  <c r="F24" i="1"/>
  <c r="F23" i="1"/>
  <c r="F22" i="1"/>
  <c r="F21" i="1"/>
  <c r="F20" i="1"/>
  <c r="F19" i="1"/>
  <c r="F17" i="1"/>
  <c r="F16" i="1"/>
  <c r="F15" i="1"/>
  <c r="F7" i="1"/>
  <c r="F42" i="1"/>
  <c r="F40" i="1"/>
  <c r="F39" i="1"/>
  <c r="F37" i="1"/>
  <c r="F36" i="1"/>
  <c r="F34" i="1"/>
  <c r="F33" i="1"/>
  <c r="F32" i="1"/>
  <c r="F30" i="1"/>
  <c r="F29" i="1"/>
  <c r="F28" i="1"/>
  <c r="F27" i="1"/>
  <c r="F26" i="1"/>
  <c r="F25" i="1"/>
  <c r="F14" i="1"/>
  <c r="F13" i="1"/>
  <c r="F12" i="1"/>
  <c r="F11" i="1"/>
  <c r="F10" i="1"/>
  <c r="F9" i="1"/>
  <c r="F8" i="1"/>
  <c r="F4" i="1"/>
  <c r="F6" i="1"/>
  <c r="G6" i="2"/>
  <c r="F44" i="1" l="1"/>
  <c r="F48" i="1"/>
</calcChain>
</file>

<file path=xl/sharedStrings.xml><?xml version="1.0" encoding="utf-8"?>
<sst xmlns="http://schemas.openxmlformats.org/spreadsheetml/2006/main" count="202" uniqueCount="89">
  <si>
    <t>Столбец1</t>
  </si>
  <si>
    <t>Столбец2</t>
  </si>
  <si>
    <t>Столбец3</t>
  </si>
  <si>
    <t>Столбец4</t>
  </si>
  <si>
    <t>Столбец5</t>
  </si>
  <si>
    <t>№ п/п</t>
  </si>
  <si>
    <t>од.вим.</t>
  </si>
  <si>
    <t>Кількість од.</t>
  </si>
  <si>
    <t>Ціна за одиницю,грн.</t>
  </si>
  <si>
    <t>Вартість</t>
  </si>
  <si>
    <t>Итог</t>
  </si>
  <si>
    <t>демонтаж світильників</t>
  </si>
  <si>
    <t>шт.</t>
  </si>
  <si>
    <t>8.00</t>
  </si>
  <si>
    <t>50.00</t>
  </si>
  <si>
    <t>Розділ 2. Прорізи</t>
  </si>
  <si>
    <t>Розділ 1. Демонтажні роботи</t>
  </si>
  <si>
    <t>диск алмазний діам.230мм</t>
  </si>
  <si>
    <t>365.00</t>
  </si>
  <si>
    <t>встановлення деревяних дверних блоків</t>
  </si>
  <si>
    <t>955.00</t>
  </si>
  <si>
    <t>*</t>
  </si>
  <si>
    <t>ДГ21-15</t>
  </si>
  <si>
    <t>4950.00</t>
  </si>
  <si>
    <t>піна монтажна</t>
  </si>
  <si>
    <t>бал.</t>
  </si>
  <si>
    <t>135.00</t>
  </si>
  <si>
    <t>монтаж дверної лиштви</t>
  </si>
  <si>
    <t>к-т.</t>
  </si>
  <si>
    <t>120.00</t>
  </si>
  <si>
    <t xml:space="preserve">рідкі цвяхи </t>
  </si>
  <si>
    <t>89.00</t>
  </si>
  <si>
    <t>встановлення дверної фурнітури</t>
  </si>
  <si>
    <t>185.00</t>
  </si>
  <si>
    <t>штукатурка відкосів шир.до 500мм</t>
  </si>
  <si>
    <t>мп</t>
  </si>
  <si>
    <t>74.20</t>
  </si>
  <si>
    <t>85.00</t>
  </si>
  <si>
    <t>грунт СТ-17</t>
  </si>
  <si>
    <t>л</t>
  </si>
  <si>
    <t>160.00</t>
  </si>
  <si>
    <t>ПФ-115</t>
  </si>
  <si>
    <t>кг.</t>
  </si>
  <si>
    <t>18.55</t>
  </si>
  <si>
    <t>71.4</t>
  </si>
  <si>
    <t>розчинник</t>
  </si>
  <si>
    <t>75.20</t>
  </si>
  <si>
    <t>стрічка малярна 48мм</t>
  </si>
  <si>
    <t>рул</t>
  </si>
  <si>
    <t>64.70</t>
  </si>
  <si>
    <t>захист віконних та дверних блоків</t>
  </si>
  <si>
    <t>м2</t>
  </si>
  <si>
    <t>156.50</t>
  </si>
  <si>
    <t>19.17</t>
  </si>
  <si>
    <t>плівка п/етиленова</t>
  </si>
  <si>
    <t>скоч армований</t>
  </si>
  <si>
    <t>рул.</t>
  </si>
  <si>
    <t>штукатурка стін</t>
  </si>
  <si>
    <t>172.51</t>
  </si>
  <si>
    <t>підготовка поверхонь стін під фарбування</t>
  </si>
  <si>
    <t>23.65</t>
  </si>
  <si>
    <t>грунтування та фарбування стін</t>
  </si>
  <si>
    <t>106.90</t>
  </si>
  <si>
    <t>підготовка поверхонь стель під фарбування</t>
  </si>
  <si>
    <t>634.00</t>
  </si>
  <si>
    <t>грунтування та фарбування стель</t>
  </si>
  <si>
    <t>134.75</t>
  </si>
  <si>
    <t>Розділ 3. Стіни</t>
  </si>
  <si>
    <t>Розділ 4. Стіни</t>
  </si>
  <si>
    <t>Розділ 5 . Електромонтажні роботи</t>
  </si>
  <si>
    <t>монтаж світильників спортзалу (матеріал+робота)</t>
  </si>
  <si>
    <t>4200.00</t>
  </si>
  <si>
    <t>світильник для спортзалу "світлові технології"</t>
  </si>
  <si>
    <t>8200.00</t>
  </si>
  <si>
    <t>Розділ 6. Підлога</t>
  </si>
  <si>
    <t>Демонтаж підлоги, бетанна стяжка, поліуретанове покриття</t>
  </si>
  <si>
    <t>штукатурка МП-75</t>
  </si>
  <si>
    <t>маяк штукатурний 3м</t>
  </si>
  <si>
    <t>монтаж штукатурних кутиків</t>
  </si>
  <si>
    <t>мп.</t>
  </si>
  <si>
    <t>кутик штукатурний з сіткою 2.5м</t>
  </si>
  <si>
    <t>підготовка відкосів під фарбування</t>
  </si>
  <si>
    <t>л.</t>
  </si>
  <si>
    <t xml:space="preserve">* </t>
  </si>
  <si>
    <t>шпаклівка Сатенгіпс старт</t>
  </si>
  <si>
    <t>Грунтування та фарбування відкосів</t>
  </si>
  <si>
    <t>Демонтаж світильників</t>
  </si>
  <si>
    <t>шпаклівка Мультифініш</t>
  </si>
  <si>
    <t>Щит баскетбольний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</si>
</sst>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5" fillId="2" borderId="3" xfId="0" applyFont="1" applyFill="1" applyBorder="1"/>
    <xf numFmtId="0" fontId="0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0" fillId="0" borderId="4" xfId="0" applyFont="1" applyBorder="1"/>
    <xf numFmtId="0" fontId="3" fillId="0" borderId="5" xfId="0" applyFont="1" applyBorder="1"/>
    <xf numFmtId="17" fontId="0" fillId="2" borderId="4" xfId="0" applyNumberFormat="1" applyFont="1" applyFill="1" applyBorder="1"/>
    <xf numFmtId="0" fontId="3" fillId="0" borderId="6" xfId="0" applyFont="1" applyBorder="1"/>
    <xf numFmtId="44" fontId="0" fillId="0" borderId="0" xfId="1" applyNumberFormat="1" applyFont="1"/>
    <xf numFmtId="0" fontId="0" fillId="2" borderId="0" xfId="0" applyFont="1" applyFill="1" applyBorder="1"/>
    <xf numFmtId="0" fontId="6" fillId="2" borderId="4" xfId="0" applyFont="1" applyFill="1" applyBorder="1"/>
    <xf numFmtId="0" fontId="6" fillId="0" borderId="4" xfId="0" applyFont="1" applyBorder="1"/>
    <xf numFmtId="0" fontId="6" fillId="0" borderId="0" xfId="0" applyFont="1" applyFill="1" applyBorder="1"/>
    <xf numFmtId="0" fontId="0" fillId="0" borderId="0" xfId="0" applyFont="1" applyFill="1" applyBorder="1"/>
    <xf numFmtId="0" fontId="3" fillId="0" borderId="7" xfId="0" applyFont="1" applyFill="1" applyBorder="1"/>
    <xf numFmtId="0" fontId="6" fillId="2" borderId="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0" borderId="0" xfId="0" applyFont="1" applyBorder="1"/>
    <xf numFmtId="0" fontId="3" fillId="0" borderId="7" xfId="0" applyFont="1" applyBorder="1"/>
    <xf numFmtId="0" fontId="3" fillId="0" borderId="0" xfId="0" applyFont="1" applyBorder="1"/>
    <xf numFmtId="0" fontId="7" fillId="0" borderId="4" xfId="0" applyFont="1" applyBorder="1"/>
    <xf numFmtId="0" fontId="7" fillId="2" borderId="4" xfId="0" applyFont="1" applyFill="1" applyBorder="1"/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border outline="0">
        <top style="double">
          <color theme="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49:A51" insertRow="1" totalsRowCount="1" headerRowDxfId="10" headerRowBorderDxfId="11" tableBorderDxfId="12">
  <autoFilter ref="A49:A50"/>
  <tableColumns count="1">
    <tableColumn id="1" name="Столбец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3:F45" totalsRowCount="1" dataDxfId="4" tableBorderDxfId="9">
  <autoFilter ref="A3:F44"/>
  <tableColumns count="6">
    <tableColumn id="1" name="№ п/п" totalsRowLabel="Итог"/>
    <tableColumn id="2" name="Розділ 1. Демонтажні роботи"/>
    <tableColumn id="3" name="Столбец2" dataDxfId="8" totalsRowDxfId="3"/>
    <tableColumn id="4" name="Столбец3" dataDxfId="7" totalsRowDxfId="2"/>
    <tableColumn id="5" name="Столбец4" dataDxfId="6" totalsRowDxfId="1"/>
    <tableColumn id="6" name="Столбец5" totalsRowFunction="sum" dataDxfId="5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8" workbookViewId="0">
      <selection activeCell="F50" sqref="F50"/>
    </sheetView>
  </sheetViews>
  <sheetFormatPr defaultRowHeight="15" x14ac:dyDescent="0.25"/>
  <cols>
    <col min="1" max="1" width="7.42578125" customWidth="1"/>
    <col min="2" max="2" width="47.85546875" customWidth="1"/>
    <col min="3" max="3" width="8.7109375" customWidth="1"/>
    <col min="4" max="4" width="8.28515625" customWidth="1"/>
    <col min="5" max="5" width="9" customWidth="1"/>
    <col min="6" max="6" width="11.85546875" customWidth="1"/>
  </cols>
  <sheetData>
    <row r="1" spans="1:6" x14ac:dyDescent="0.25">
      <c r="A1" s="3" t="s">
        <v>5</v>
      </c>
      <c r="B1" s="3" t="s">
        <v>5</v>
      </c>
      <c r="C1" s="4" t="s">
        <v>6</v>
      </c>
      <c r="D1" s="4" t="s">
        <v>7</v>
      </c>
      <c r="E1" s="4" t="s">
        <v>8</v>
      </c>
      <c r="F1" s="5" t="s">
        <v>9</v>
      </c>
    </row>
    <row r="2" spans="1:6" x14ac:dyDescent="0.25">
      <c r="A2" s="6"/>
      <c r="B2" s="7"/>
      <c r="C2" s="7"/>
      <c r="D2" s="7"/>
      <c r="E2" s="7"/>
      <c r="F2" s="8"/>
    </row>
    <row r="3" spans="1:6" x14ac:dyDescent="0.25">
      <c r="A3" s="23" t="s">
        <v>5</v>
      </c>
      <c r="B3" s="26" t="s">
        <v>16</v>
      </c>
      <c r="C3" s="15" t="s">
        <v>1</v>
      </c>
      <c r="D3" s="24" t="s">
        <v>2</v>
      </c>
      <c r="E3" s="15" t="s">
        <v>3</v>
      </c>
      <c r="F3" s="25" t="s">
        <v>4</v>
      </c>
    </row>
    <row r="4" spans="1:6" ht="15.75" x14ac:dyDescent="0.25">
      <c r="A4" s="29">
        <v>1</v>
      </c>
      <c r="B4" s="16" t="s">
        <v>86</v>
      </c>
      <c r="C4" s="7" t="s">
        <v>12</v>
      </c>
      <c r="D4" s="7">
        <v>8</v>
      </c>
      <c r="E4" s="7">
        <v>50</v>
      </c>
      <c r="F4" s="8">
        <f>D4*E4</f>
        <v>400</v>
      </c>
    </row>
    <row r="5" spans="1:6" ht="15.75" x14ac:dyDescent="0.25">
      <c r="A5" s="29"/>
      <c r="B5" s="27" t="s">
        <v>15</v>
      </c>
      <c r="C5" s="7"/>
      <c r="D5" s="10"/>
      <c r="E5" s="8"/>
      <c r="F5" s="11"/>
    </row>
    <row r="6" spans="1:6" ht="15.75" x14ac:dyDescent="0.25">
      <c r="A6" s="29">
        <v>1</v>
      </c>
      <c r="B6" s="16" t="s">
        <v>17</v>
      </c>
      <c r="C6" s="7" t="s">
        <v>12</v>
      </c>
      <c r="D6" s="7">
        <v>1</v>
      </c>
      <c r="E6" s="7">
        <v>365</v>
      </c>
      <c r="F6">
        <f>D6*E6</f>
        <v>365</v>
      </c>
    </row>
    <row r="7" spans="1:6" ht="15.75" x14ac:dyDescent="0.25">
      <c r="A7" s="29">
        <v>2</v>
      </c>
      <c r="B7" s="17" t="s">
        <v>19</v>
      </c>
      <c r="C7" s="7" t="s">
        <v>12</v>
      </c>
      <c r="D7" s="10">
        <v>1</v>
      </c>
      <c r="E7" s="7">
        <v>955</v>
      </c>
      <c r="F7" s="11">
        <f>D7*E7</f>
        <v>955</v>
      </c>
    </row>
    <row r="8" spans="1:6" ht="15.75" x14ac:dyDescent="0.25">
      <c r="A8" s="29" t="s">
        <v>21</v>
      </c>
      <c r="B8" s="16" t="s">
        <v>22</v>
      </c>
      <c r="C8" s="7" t="s">
        <v>12</v>
      </c>
      <c r="D8" s="7">
        <v>1</v>
      </c>
      <c r="E8" s="7">
        <v>4950</v>
      </c>
      <c r="F8" s="8">
        <f>D8*E8</f>
        <v>4950</v>
      </c>
    </row>
    <row r="9" spans="1:6" ht="15.75" x14ac:dyDescent="0.25">
      <c r="A9" s="29" t="s">
        <v>21</v>
      </c>
      <c r="B9" s="17" t="s">
        <v>24</v>
      </c>
      <c r="C9" s="7" t="s">
        <v>25</v>
      </c>
      <c r="D9" s="10">
        <v>1</v>
      </c>
      <c r="E9" s="7">
        <v>135</v>
      </c>
      <c r="F9" s="11">
        <f>D9*E9</f>
        <v>135</v>
      </c>
    </row>
    <row r="10" spans="1:6" ht="15.75" x14ac:dyDescent="0.25">
      <c r="A10" s="29">
        <v>3</v>
      </c>
      <c r="B10" s="16" t="s">
        <v>27</v>
      </c>
      <c r="C10" s="7" t="s">
        <v>28</v>
      </c>
      <c r="D10" s="7">
        <v>1</v>
      </c>
      <c r="E10" s="7">
        <v>120</v>
      </c>
      <c r="F10" s="8">
        <f>D10*E10</f>
        <v>120</v>
      </c>
    </row>
    <row r="11" spans="1:6" ht="15.75" x14ac:dyDescent="0.25">
      <c r="A11" s="29" t="s">
        <v>21</v>
      </c>
      <c r="B11" s="17" t="s">
        <v>30</v>
      </c>
      <c r="C11" s="7" t="s">
        <v>12</v>
      </c>
      <c r="D11" s="10">
        <v>3</v>
      </c>
      <c r="E11" s="7">
        <v>89</v>
      </c>
      <c r="F11" s="11">
        <f>D11*E11</f>
        <v>267</v>
      </c>
    </row>
    <row r="12" spans="1:6" ht="15.75" x14ac:dyDescent="0.25">
      <c r="A12" s="29">
        <v>4</v>
      </c>
      <c r="B12" s="16" t="s">
        <v>32</v>
      </c>
      <c r="C12" s="7" t="s">
        <v>28</v>
      </c>
      <c r="D12" s="7">
        <v>1</v>
      </c>
      <c r="E12" s="7">
        <v>185</v>
      </c>
      <c r="F12" s="8">
        <f>D12*E12</f>
        <v>185</v>
      </c>
    </row>
    <row r="13" spans="1:6" ht="15.75" x14ac:dyDescent="0.25">
      <c r="A13" s="29">
        <v>5</v>
      </c>
      <c r="B13" s="17" t="s">
        <v>34</v>
      </c>
      <c r="C13" s="7" t="s">
        <v>35</v>
      </c>
      <c r="D13" s="10">
        <v>74.2</v>
      </c>
      <c r="E13" s="7">
        <v>85</v>
      </c>
      <c r="F13" s="11">
        <f>D13*E13</f>
        <v>6307</v>
      </c>
    </row>
    <row r="14" spans="1:6" ht="15.75" x14ac:dyDescent="0.25">
      <c r="A14" s="29" t="s">
        <v>21</v>
      </c>
      <c r="B14" s="16" t="s">
        <v>38</v>
      </c>
      <c r="C14" s="7" t="s">
        <v>39</v>
      </c>
      <c r="D14" s="7">
        <v>9.2799999999999994</v>
      </c>
      <c r="E14" s="7">
        <v>160</v>
      </c>
      <c r="F14" s="8">
        <f>D14*E14</f>
        <v>1484.8</v>
      </c>
    </row>
    <row r="15" spans="1:6" ht="15.75" x14ac:dyDescent="0.25">
      <c r="A15" s="29" t="s">
        <v>21</v>
      </c>
      <c r="B15" s="18" t="s">
        <v>76</v>
      </c>
      <c r="C15" s="15" t="s">
        <v>42</v>
      </c>
      <c r="D15" s="19">
        <v>742</v>
      </c>
      <c r="E15" s="15">
        <v>3.5</v>
      </c>
      <c r="F15" s="20">
        <f>D15*E15</f>
        <v>2597</v>
      </c>
    </row>
    <row r="16" spans="1:6" ht="15.75" x14ac:dyDescent="0.25">
      <c r="A16" s="29" t="s">
        <v>21</v>
      </c>
      <c r="B16" s="21" t="s">
        <v>77</v>
      </c>
      <c r="C16" s="15" t="s">
        <v>12</v>
      </c>
      <c r="D16" s="15">
        <v>26</v>
      </c>
      <c r="E16" s="15">
        <v>10.5</v>
      </c>
      <c r="F16" s="22">
        <f>D16*E16</f>
        <v>273</v>
      </c>
    </row>
    <row r="17" spans="1:6" ht="15.75" x14ac:dyDescent="0.25">
      <c r="A17" s="29">
        <v>6</v>
      </c>
      <c r="B17" s="16" t="s">
        <v>78</v>
      </c>
      <c r="C17" s="7" t="s">
        <v>79</v>
      </c>
      <c r="D17" s="10">
        <v>74.2</v>
      </c>
      <c r="E17" s="7">
        <v>20</v>
      </c>
      <c r="F17" s="8">
        <f>D17*E17</f>
        <v>1484</v>
      </c>
    </row>
    <row r="18" spans="1:6" ht="15.75" x14ac:dyDescent="0.25">
      <c r="A18" s="29" t="s">
        <v>21</v>
      </c>
      <c r="B18" s="16" t="s">
        <v>80</v>
      </c>
      <c r="C18" s="7" t="s">
        <v>12</v>
      </c>
      <c r="D18" s="10">
        <v>33</v>
      </c>
      <c r="E18" s="7">
        <v>18.95</v>
      </c>
      <c r="F18" s="8">
        <f>Таблица3[[#This Row],[Столбец3]]*Таблица3[[#This Row],[Столбец4]]</f>
        <v>625.35</v>
      </c>
    </row>
    <row r="19" spans="1:6" ht="15.75" x14ac:dyDescent="0.25">
      <c r="A19" s="29">
        <v>7</v>
      </c>
      <c r="B19" s="16" t="s">
        <v>81</v>
      </c>
      <c r="C19" s="7" t="s">
        <v>79</v>
      </c>
      <c r="D19" s="10">
        <v>74.2</v>
      </c>
      <c r="E19" s="7">
        <v>65</v>
      </c>
      <c r="F19" s="8">
        <f>D19*E19</f>
        <v>4823</v>
      </c>
    </row>
    <row r="20" spans="1:6" ht="15.75" x14ac:dyDescent="0.25">
      <c r="A20" s="29" t="s">
        <v>21</v>
      </c>
      <c r="B20" s="16" t="s">
        <v>38</v>
      </c>
      <c r="C20" s="7" t="s">
        <v>82</v>
      </c>
      <c r="D20" s="10">
        <v>9.2799999999999994</v>
      </c>
      <c r="E20" s="7">
        <v>17.3</v>
      </c>
      <c r="F20" s="8">
        <f>D20*E20</f>
        <v>160.54399999999998</v>
      </c>
    </row>
    <row r="21" spans="1:6" ht="15.75" x14ac:dyDescent="0.25">
      <c r="A21" s="29" t="s">
        <v>83</v>
      </c>
      <c r="B21" s="16" t="s">
        <v>84</v>
      </c>
      <c r="C21" s="7" t="s">
        <v>42</v>
      </c>
      <c r="D21" s="10">
        <v>66.8</v>
      </c>
      <c r="E21" s="7">
        <v>3.2</v>
      </c>
      <c r="F21" s="8">
        <f>D21*E21</f>
        <v>213.76</v>
      </c>
    </row>
    <row r="22" spans="1:6" ht="15.75" x14ac:dyDescent="0.25">
      <c r="A22" s="29" t="s">
        <v>21</v>
      </c>
      <c r="B22" s="16" t="s">
        <v>87</v>
      </c>
      <c r="C22" s="7" t="s">
        <v>42</v>
      </c>
      <c r="D22" s="10">
        <v>48.2</v>
      </c>
      <c r="E22" s="7">
        <v>7.2</v>
      </c>
      <c r="F22" s="8">
        <f>D22*E22</f>
        <v>347.04</v>
      </c>
    </row>
    <row r="23" spans="1:6" ht="15.75" x14ac:dyDescent="0.25">
      <c r="A23" s="29">
        <v>8</v>
      </c>
      <c r="B23" s="16" t="s">
        <v>85</v>
      </c>
      <c r="C23" s="7" t="s">
        <v>79</v>
      </c>
      <c r="D23" s="10">
        <v>74.2</v>
      </c>
      <c r="E23" s="7">
        <v>55</v>
      </c>
      <c r="F23" s="8">
        <f>D23*E23</f>
        <v>4081</v>
      </c>
    </row>
    <row r="24" spans="1:6" ht="15.75" x14ac:dyDescent="0.25">
      <c r="A24" s="29" t="s">
        <v>21</v>
      </c>
      <c r="B24" s="16" t="s">
        <v>38</v>
      </c>
      <c r="C24" s="7" t="s">
        <v>39</v>
      </c>
      <c r="D24" s="10">
        <v>9.2799999999999994</v>
      </c>
      <c r="E24" s="7">
        <v>17.100000000000001</v>
      </c>
      <c r="F24" s="8">
        <f>D24*E24</f>
        <v>158.68799999999999</v>
      </c>
    </row>
    <row r="25" spans="1:6" ht="15.75" x14ac:dyDescent="0.25">
      <c r="A25" s="29" t="s">
        <v>21</v>
      </c>
      <c r="B25" s="17" t="s">
        <v>41</v>
      </c>
      <c r="C25" s="7" t="s">
        <v>42</v>
      </c>
      <c r="D25" s="10">
        <v>18.55</v>
      </c>
      <c r="E25" s="7">
        <v>71.400000000000006</v>
      </c>
      <c r="F25" s="11">
        <f>D25*E25</f>
        <v>1324.4700000000003</v>
      </c>
    </row>
    <row r="26" spans="1:6" ht="15.75" x14ac:dyDescent="0.25">
      <c r="A26" s="29" t="s">
        <v>21</v>
      </c>
      <c r="B26" s="16" t="s">
        <v>45</v>
      </c>
      <c r="C26" s="7" t="s">
        <v>39</v>
      </c>
      <c r="D26" s="10">
        <v>3.71</v>
      </c>
      <c r="E26" s="7">
        <v>75.3</v>
      </c>
      <c r="F26" s="8">
        <f>D26*E26</f>
        <v>279.363</v>
      </c>
    </row>
    <row r="27" spans="1:6" ht="15.75" x14ac:dyDescent="0.25">
      <c r="A27" s="29" t="s">
        <v>21</v>
      </c>
      <c r="B27" s="17" t="s">
        <v>47</v>
      </c>
      <c r="C27" s="7" t="s">
        <v>48</v>
      </c>
      <c r="D27" s="10">
        <v>4</v>
      </c>
      <c r="E27" s="7">
        <v>64.7</v>
      </c>
      <c r="F27" s="11">
        <f>D27*E27</f>
        <v>258.8</v>
      </c>
    </row>
    <row r="28" spans="1:6" ht="15.75" x14ac:dyDescent="0.25">
      <c r="A28" s="29">
        <v>9</v>
      </c>
      <c r="B28" s="16" t="s">
        <v>50</v>
      </c>
      <c r="C28" s="7" t="s">
        <v>51</v>
      </c>
      <c r="D28" s="7">
        <v>156.5</v>
      </c>
      <c r="E28" s="7">
        <v>19.170000000000002</v>
      </c>
      <c r="F28" s="8">
        <f>D28*E28</f>
        <v>3000.1050000000005</v>
      </c>
    </row>
    <row r="29" spans="1:6" ht="15.75" x14ac:dyDescent="0.25">
      <c r="A29" s="29" t="s">
        <v>21</v>
      </c>
      <c r="B29" s="17" t="s">
        <v>54</v>
      </c>
      <c r="C29" s="7" t="s">
        <v>51</v>
      </c>
      <c r="D29" s="10">
        <v>156.5</v>
      </c>
      <c r="E29" s="7">
        <v>3.2</v>
      </c>
      <c r="F29" s="11">
        <f>D29*E29</f>
        <v>500.8</v>
      </c>
    </row>
    <row r="30" spans="1:6" ht="15.75" x14ac:dyDescent="0.25">
      <c r="A30" s="29" t="s">
        <v>21</v>
      </c>
      <c r="B30" s="16" t="s">
        <v>55</v>
      </c>
      <c r="C30" s="7" t="s">
        <v>56</v>
      </c>
      <c r="D30" s="7">
        <v>4</v>
      </c>
      <c r="E30" s="7">
        <v>89</v>
      </c>
      <c r="F30" s="8">
        <f>D30*E30</f>
        <v>356</v>
      </c>
    </row>
    <row r="31" spans="1:6" ht="15.75" x14ac:dyDescent="0.25">
      <c r="A31" s="29"/>
      <c r="B31" s="27" t="s">
        <v>67</v>
      </c>
      <c r="C31" s="7"/>
      <c r="D31" s="10"/>
      <c r="E31" s="7"/>
      <c r="F31" s="11"/>
    </row>
    <row r="32" spans="1:6" ht="15.75" x14ac:dyDescent="0.25">
      <c r="A32" s="29">
        <v>1</v>
      </c>
      <c r="B32" s="16" t="s">
        <v>57</v>
      </c>
      <c r="C32" s="7" t="s">
        <v>51</v>
      </c>
      <c r="D32" s="7">
        <v>135</v>
      </c>
      <c r="E32" s="7">
        <v>172.51</v>
      </c>
      <c r="F32" s="8">
        <f>D32*E32</f>
        <v>23288.85</v>
      </c>
    </row>
    <row r="33" spans="1:6" ht="15.75" x14ac:dyDescent="0.25">
      <c r="A33" s="29">
        <v>2</v>
      </c>
      <c r="B33" s="17" t="s">
        <v>59</v>
      </c>
      <c r="C33" s="7" t="s">
        <v>51</v>
      </c>
      <c r="D33" s="10">
        <v>135</v>
      </c>
      <c r="E33" s="7">
        <v>23.65</v>
      </c>
      <c r="F33" s="11">
        <f>D33*E33</f>
        <v>3192.75</v>
      </c>
    </row>
    <row r="34" spans="1:6" ht="15.75" x14ac:dyDescent="0.25">
      <c r="A34" s="29">
        <v>3</v>
      </c>
      <c r="B34" s="16" t="s">
        <v>61</v>
      </c>
      <c r="C34" s="7" t="s">
        <v>51</v>
      </c>
      <c r="D34" s="7">
        <v>135</v>
      </c>
      <c r="E34" s="7">
        <v>106.9</v>
      </c>
      <c r="F34" s="8">
        <f>D34*E34</f>
        <v>14431.5</v>
      </c>
    </row>
    <row r="35" spans="1:6" ht="15.75" x14ac:dyDescent="0.25">
      <c r="A35" s="29"/>
      <c r="B35" s="27" t="s">
        <v>68</v>
      </c>
      <c r="C35" s="7"/>
      <c r="D35" s="10"/>
      <c r="E35" s="7"/>
      <c r="F35" s="11"/>
    </row>
    <row r="36" spans="1:6" ht="15.75" x14ac:dyDescent="0.25">
      <c r="A36" s="29">
        <v>1</v>
      </c>
      <c r="B36" s="16" t="s">
        <v>63</v>
      </c>
      <c r="C36" s="7" t="s">
        <v>51</v>
      </c>
      <c r="D36" s="7">
        <v>162</v>
      </c>
      <c r="E36" s="7">
        <v>634</v>
      </c>
      <c r="F36" s="8">
        <f>D36*E36</f>
        <v>102708</v>
      </c>
    </row>
    <row r="37" spans="1:6" ht="15.75" x14ac:dyDescent="0.25">
      <c r="A37" s="31">
        <v>2</v>
      </c>
      <c r="B37" s="17" t="s">
        <v>65</v>
      </c>
      <c r="C37" s="7" t="s">
        <v>51</v>
      </c>
      <c r="D37" s="10">
        <v>162</v>
      </c>
      <c r="E37" s="7">
        <v>134.75</v>
      </c>
      <c r="F37" s="11">
        <f>D37*E37</f>
        <v>21829.5</v>
      </c>
    </row>
    <row r="38" spans="1:6" ht="15.75" x14ac:dyDescent="0.25">
      <c r="A38" s="30"/>
      <c r="B38" s="28" t="s">
        <v>69</v>
      </c>
      <c r="C38" s="7"/>
      <c r="D38" s="7"/>
      <c r="E38" s="7"/>
      <c r="F38" s="8"/>
    </row>
    <row r="39" spans="1:6" ht="15.75" x14ac:dyDescent="0.25">
      <c r="A39" s="31">
        <v>1</v>
      </c>
      <c r="B39" s="17" t="s">
        <v>70</v>
      </c>
      <c r="C39" s="7" t="s">
        <v>12</v>
      </c>
      <c r="D39" s="10">
        <v>8</v>
      </c>
      <c r="E39" s="7">
        <v>4200</v>
      </c>
      <c r="F39" s="11">
        <f>D39*E39</f>
        <v>33600</v>
      </c>
    </row>
    <row r="40" spans="1:6" ht="15.75" x14ac:dyDescent="0.25">
      <c r="A40" s="30" t="s">
        <v>21</v>
      </c>
      <c r="B40" s="16" t="s">
        <v>72</v>
      </c>
      <c r="C40" s="7" t="s">
        <v>12</v>
      </c>
      <c r="D40" s="7">
        <v>8</v>
      </c>
      <c r="E40" s="7">
        <v>8200</v>
      </c>
      <c r="F40" s="8">
        <f>D40*E40</f>
        <v>65600</v>
      </c>
    </row>
    <row r="41" spans="1:6" ht="15.75" x14ac:dyDescent="0.25">
      <c r="A41" s="30"/>
      <c r="B41" s="27" t="s">
        <v>74</v>
      </c>
      <c r="C41" s="7"/>
      <c r="D41" s="10"/>
      <c r="E41" s="7"/>
      <c r="F41" s="11"/>
    </row>
    <row r="42" spans="1:6" ht="15.75" x14ac:dyDescent="0.25">
      <c r="A42" s="30">
        <v>1</v>
      </c>
      <c r="B42" s="16" t="s">
        <v>75</v>
      </c>
      <c r="C42" s="7" t="s">
        <v>51</v>
      </c>
      <c r="D42" s="7">
        <v>162</v>
      </c>
      <c r="E42" s="7">
        <v>1145.6600000000001</v>
      </c>
      <c r="F42" s="8">
        <f>D42*E42</f>
        <v>185596.92</v>
      </c>
    </row>
    <row r="43" spans="1:6" x14ac:dyDescent="0.25">
      <c r="B43" s="10" t="s">
        <v>88</v>
      </c>
      <c r="C43" s="7" t="s">
        <v>12</v>
      </c>
      <c r="D43" s="10">
        <v>4</v>
      </c>
      <c r="E43" s="7">
        <v>3525</v>
      </c>
      <c r="F43" s="11">
        <f>Таблица3[[#This Row],[Столбец3]]*Таблица3[[#This Row],[Столбец4]]</f>
        <v>14100</v>
      </c>
    </row>
    <row r="44" spans="1:6" x14ac:dyDescent="0.25">
      <c r="B44" s="7"/>
      <c r="C44" s="7"/>
      <c r="D44" s="7"/>
      <c r="E44" s="7"/>
      <c r="F44" s="8">
        <f>SUBTOTAL(109,F4:F43)</f>
        <v>499999.24</v>
      </c>
    </row>
    <row r="45" spans="1:6" x14ac:dyDescent="0.25">
      <c r="A45" t="s">
        <v>10</v>
      </c>
      <c r="C45" s="15"/>
      <c r="D45" s="15"/>
      <c r="E45" s="15"/>
      <c r="F45" s="22">
        <f>SUBTOTAL(109,Таблица3[Столбец5])</f>
        <v>499999.24</v>
      </c>
    </row>
    <row r="46" spans="1:6" x14ac:dyDescent="0.25">
      <c r="B46" s="10"/>
      <c r="C46" s="7"/>
      <c r="D46" s="10"/>
      <c r="E46" s="7"/>
      <c r="F46" s="11"/>
    </row>
    <row r="47" spans="1:6" ht="15.75" thickBot="1" x14ac:dyDescent="0.3">
      <c r="B47" s="7"/>
      <c r="C47" s="7"/>
      <c r="D47" s="7"/>
      <c r="E47" s="7"/>
      <c r="F47" s="8"/>
    </row>
    <row r="48" spans="1:6" ht="15.75" thickTop="1" x14ac:dyDescent="0.25">
      <c r="B48" s="1"/>
      <c r="C48" s="1"/>
      <c r="D48" s="1"/>
      <c r="E48" s="1"/>
      <c r="F48" s="2">
        <f>SUBTOTAL(103,Лист1!$F$2:$F$47)</f>
        <v>36</v>
      </c>
    </row>
    <row r="49" spans="1:4" x14ac:dyDescent="0.25">
      <c r="A49" s="13" t="s">
        <v>0</v>
      </c>
    </row>
    <row r="51" spans="1:4" x14ac:dyDescent="0.25">
      <c r="D51" s="14"/>
    </row>
    <row r="52" spans="1:4" x14ac:dyDescent="0.25">
      <c r="D52" s="14"/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workbookViewId="0">
      <selection activeCell="F6" sqref="F6"/>
    </sheetView>
  </sheetViews>
  <sheetFormatPr defaultRowHeight="15" x14ac:dyDescent="0.25"/>
  <sheetData>
    <row r="3" spans="1:7" x14ac:dyDescent="0.25">
      <c r="A3" s="3" t="s">
        <v>5</v>
      </c>
      <c r="B3" s="3" t="s">
        <v>5</v>
      </c>
      <c r="C3" s="4" t="s">
        <v>6</v>
      </c>
      <c r="D3" s="4" t="s">
        <v>7</v>
      </c>
      <c r="E3" s="4" t="s">
        <v>8</v>
      </c>
    </row>
    <row r="4" spans="1:7" x14ac:dyDescent="0.25">
      <c r="A4" s="6"/>
      <c r="B4" s="7"/>
      <c r="C4" s="7"/>
      <c r="D4" s="7"/>
      <c r="E4" s="7"/>
    </row>
    <row r="5" spans="1:7" x14ac:dyDescent="0.25">
      <c r="A5" s="9"/>
      <c r="B5" s="10" t="s">
        <v>16</v>
      </c>
      <c r="C5" s="7"/>
      <c r="D5" s="10"/>
      <c r="E5" s="7"/>
    </row>
    <row r="6" spans="1:7" x14ac:dyDescent="0.25">
      <c r="A6" s="9">
        <v>1</v>
      </c>
      <c r="B6" s="7" t="s">
        <v>11</v>
      </c>
      <c r="C6" s="7" t="s">
        <v>12</v>
      </c>
      <c r="D6" s="7" t="s">
        <v>13</v>
      </c>
      <c r="E6" s="7" t="s">
        <v>14</v>
      </c>
      <c r="G6">
        <f>SUM(A6:F6)</f>
        <v>1</v>
      </c>
    </row>
    <row r="7" spans="1:7" x14ac:dyDescent="0.25">
      <c r="A7" s="9"/>
      <c r="B7" s="10" t="s">
        <v>15</v>
      </c>
      <c r="C7" s="7"/>
      <c r="D7" s="10"/>
      <c r="E7" s="7"/>
    </row>
    <row r="8" spans="1:7" x14ac:dyDescent="0.25">
      <c r="A8" s="9">
        <v>1</v>
      </c>
      <c r="B8" s="7" t="s">
        <v>17</v>
      </c>
      <c r="C8" s="7" t="s">
        <v>12</v>
      </c>
      <c r="D8" s="7">
        <v>1</v>
      </c>
      <c r="E8" s="7"/>
    </row>
    <row r="9" spans="1:7" x14ac:dyDescent="0.25">
      <c r="A9" s="9">
        <v>2</v>
      </c>
      <c r="B9" s="10" t="s">
        <v>19</v>
      </c>
      <c r="C9" s="7" t="s">
        <v>12</v>
      </c>
      <c r="D9" s="10">
        <v>1</v>
      </c>
      <c r="E9" s="7"/>
    </row>
    <row r="10" spans="1:7" x14ac:dyDescent="0.25">
      <c r="A10" s="9" t="s">
        <v>21</v>
      </c>
      <c r="B10" s="7" t="s">
        <v>22</v>
      </c>
      <c r="C10" s="7" t="s">
        <v>12</v>
      </c>
      <c r="D10" s="7">
        <v>1</v>
      </c>
      <c r="E10" s="7" t="s">
        <v>18</v>
      </c>
    </row>
    <row r="11" spans="1:7" x14ac:dyDescent="0.25">
      <c r="A11" s="9" t="s">
        <v>21</v>
      </c>
      <c r="B11" s="10" t="s">
        <v>24</v>
      </c>
      <c r="C11" s="7" t="s">
        <v>25</v>
      </c>
      <c r="D11" s="10">
        <v>1</v>
      </c>
      <c r="E11" s="7" t="s">
        <v>20</v>
      </c>
    </row>
    <row r="12" spans="1:7" x14ac:dyDescent="0.25">
      <c r="A12" s="9">
        <v>3</v>
      </c>
      <c r="B12" s="7" t="s">
        <v>27</v>
      </c>
      <c r="C12" s="7" t="s">
        <v>28</v>
      </c>
      <c r="D12" s="7">
        <v>1</v>
      </c>
      <c r="E12" s="7" t="s">
        <v>23</v>
      </c>
    </row>
    <row r="13" spans="1:7" x14ac:dyDescent="0.25">
      <c r="A13" s="9" t="s">
        <v>21</v>
      </c>
      <c r="B13" s="10" t="s">
        <v>30</v>
      </c>
      <c r="C13" s="7" t="s">
        <v>12</v>
      </c>
      <c r="D13" s="10">
        <v>3</v>
      </c>
      <c r="E13" s="7" t="s">
        <v>26</v>
      </c>
    </row>
    <row r="14" spans="1:7" x14ac:dyDescent="0.25">
      <c r="A14" s="9">
        <v>4</v>
      </c>
      <c r="B14" s="7" t="s">
        <v>32</v>
      </c>
      <c r="C14" s="7" t="s">
        <v>28</v>
      </c>
      <c r="D14" s="7">
        <v>1</v>
      </c>
      <c r="E14" s="7" t="s">
        <v>29</v>
      </c>
    </row>
    <row r="15" spans="1:7" x14ac:dyDescent="0.25">
      <c r="A15" s="9">
        <v>5</v>
      </c>
      <c r="B15" s="10" t="s">
        <v>34</v>
      </c>
      <c r="C15" s="7" t="s">
        <v>35</v>
      </c>
      <c r="D15" s="10" t="s">
        <v>36</v>
      </c>
      <c r="E15" s="7" t="s">
        <v>31</v>
      </c>
    </row>
    <row r="16" spans="1:7" x14ac:dyDescent="0.25">
      <c r="A16" s="9" t="s">
        <v>21</v>
      </c>
      <c r="B16" s="7" t="s">
        <v>38</v>
      </c>
      <c r="C16" s="7" t="s">
        <v>39</v>
      </c>
      <c r="D16" s="12"/>
      <c r="E16" s="7" t="s">
        <v>33</v>
      </c>
    </row>
    <row r="17" spans="1:5" x14ac:dyDescent="0.25">
      <c r="A17" s="9" t="s">
        <v>21</v>
      </c>
      <c r="B17" s="10" t="s">
        <v>41</v>
      </c>
      <c r="C17" s="7" t="s">
        <v>42</v>
      </c>
      <c r="D17" s="10" t="s">
        <v>43</v>
      </c>
      <c r="E17" s="7" t="s">
        <v>37</v>
      </c>
    </row>
    <row r="18" spans="1:5" x14ac:dyDescent="0.25">
      <c r="A18" s="9" t="s">
        <v>21</v>
      </c>
      <c r="B18" s="7" t="s">
        <v>45</v>
      </c>
      <c r="C18" s="7" t="s">
        <v>39</v>
      </c>
      <c r="D18" s="12"/>
      <c r="E18" s="7" t="s">
        <v>40</v>
      </c>
    </row>
    <row r="19" spans="1:5" x14ac:dyDescent="0.25">
      <c r="A19" s="9" t="s">
        <v>21</v>
      </c>
      <c r="B19" s="10" t="s">
        <v>47</v>
      </c>
      <c r="C19" s="7" t="s">
        <v>48</v>
      </c>
      <c r="D19" s="10">
        <v>4</v>
      </c>
      <c r="E19" s="7" t="s">
        <v>44</v>
      </c>
    </row>
    <row r="20" spans="1:5" x14ac:dyDescent="0.25">
      <c r="A20" s="9">
        <v>6</v>
      </c>
      <c r="B20" s="7" t="s">
        <v>50</v>
      </c>
      <c r="C20" s="7" t="s">
        <v>51</v>
      </c>
      <c r="D20" s="7" t="s">
        <v>52</v>
      </c>
      <c r="E20" s="7" t="s">
        <v>46</v>
      </c>
    </row>
    <row r="21" spans="1:5" x14ac:dyDescent="0.25">
      <c r="A21" s="9" t="s">
        <v>21</v>
      </c>
      <c r="B21" s="10" t="s">
        <v>54</v>
      </c>
      <c r="C21" s="7" t="s">
        <v>51</v>
      </c>
      <c r="D21" s="10" t="s">
        <v>52</v>
      </c>
      <c r="E21" s="7" t="s">
        <v>49</v>
      </c>
    </row>
    <row r="22" spans="1:5" x14ac:dyDescent="0.25">
      <c r="A22" s="9" t="s">
        <v>21</v>
      </c>
      <c r="B22" s="7" t="s">
        <v>55</v>
      </c>
      <c r="C22" s="7" t="s">
        <v>56</v>
      </c>
      <c r="D22" s="7">
        <v>4</v>
      </c>
      <c r="E22" s="7" t="s">
        <v>53</v>
      </c>
    </row>
    <row r="23" spans="1:5" x14ac:dyDescent="0.25">
      <c r="A23" s="9"/>
      <c r="B23" s="10" t="s">
        <v>67</v>
      </c>
      <c r="C23" s="7"/>
      <c r="D23" s="10"/>
      <c r="E23" s="12"/>
    </row>
    <row r="24" spans="1:5" x14ac:dyDescent="0.25">
      <c r="A24" s="9">
        <v>1</v>
      </c>
      <c r="B24" s="7" t="s">
        <v>57</v>
      </c>
      <c r="C24" s="7" t="s">
        <v>51</v>
      </c>
      <c r="D24" s="7">
        <v>135</v>
      </c>
      <c r="E24" s="7" t="s">
        <v>31</v>
      </c>
    </row>
    <row r="25" spans="1:5" x14ac:dyDescent="0.25">
      <c r="A25" s="9">
        <v>2</v>
      </c>
      <c r="B25" s="10" t="s">
        <v>59</v>
      </c>
      <c r="C25" s="7" t="s">
        <v>51</v>
      </c>
      <c r="D25" s="10">
        <v>135</v>
      </c>
      <c r="E25" s="7"/>
    </row>
    <row r="26" spans="1:5" x14ac:dyDescent="0.25">
      <c r="A26" s="9">
        <v>3</v>
      </c>
      <c r="B26" s="7" t="s">
        <v>61</v>
      </c>
      <c r="C26" s="7" t="s">
        <v>51</v>
      </c>
      <c r="D26" s="7">
        <v>135</v>
      </c>
      <c r="E26" s="7" t="s">
        <v>58</v>
      </c>
    </row>
    <row r="27" spans="1:5" x14ac:dyDescent="0.25">
      <c r="A27" s="9"/>
      <c r="B27" s="10" t="s">
        <v>68</v>
      </c>
      <c r="C27" s="7"/>
      <c r="D27" s="10"/>
      <c r="E27" s="7" t="s">
        <v>60</v>
      </c>
    </row>
    <row r="28" spans="1:5" x14ac:dyDescent="0.25">
      <c r="A28" s="9">
        <v>1</v>
      </c>
      <c r="B28" s="7" t="s">
        <v>63</v>
      </c>
      <c r="C28" s="7" t="s">
        <v>51</v>
      </c>
      <c r="D28" s="7">
        <v>810</v>
      </c>
      <c r="E28" s="7" t="s">
        <v>62</v>
      </c>
    </row>
    <row r="29" spans="1:5" x14ac:dyDescent="0.25">
      <c r="A29" s="9">
        <v>2</v>
      </c>
      <c r="B29" s="10" t="s">
        <v>65</v>
      </c>
      <c r="C29" s="7" t="s">
        <v>51</v>
      </c>
      <c r="D29" s="10">
        <v>810</v>
      </c>
      <c r="E29" s="7"/>
    </row>
    <row r="30" spans="1:5" x14ac:dyDescent="0.25">
      <c r="A30" s="9"/>
      <c r="B30" s="7" t="s">
        <v>69</v>
      </c>
      <c r="C30" s="7"/>
      <c r="D30" s="7"/>
      <c r="E30" s="7" t="s">
        <v>64</v>
      </c>
    </row>
    <row r="31" spans="1:5" x14ac:dyDescent="0.25">
      <c r="A31" s="9">
        <v>1</v>
      </c>
      <c r="B31" s="10" t="s">
        <v>70</v>
      </c>
      <c r="C31" s="7" t="s">
        <v>12</v>
      </c>
      <c r="D31" s="10">
        <v>8</v>
      </c>
      <c r="E31" s="7" t="s">
        <v>66</v>
      </c>
    </row>
    <row r="32" spans="1:5" x14ac:dyDescent="0.25">
      <c r="A32" s="9" t="s">
        <v>21</v>
      </c>
      <c r="B32" s="7" t="s">
        <v>72</v>
      </c>
      <c r="C32" s="7" t="s">
        <v>12</v>
      </c>
      <c r="D32" s="7">
        <v>8</v>
      </c>
      <c r="E32" s="7"/>
    </row>
    <row r="33" spans="1:5" x14ac:dyDescent="0.25">
      <c r="A33" s="9"/>
      <c r="B33" s="10" t="s">
        <v>74</v>
      </c>
      <c r="C33" s="7"/>
      <c r="D33" s="10"/>
      <c r="E33" s="7" t="s">
        <v>71</v>
      </c>
    </row>
    <row r="34" spans="1:5" x14ac:dyDescent="0.25">
      <c r="A34" s="9">
        <v>1</v>
      </c>
      <c r="B34" s="7" t="s">
        <v>75</v>
      </c>
      <c r="C34" s="7" t="s">
        <v>51</v>
      </c>
      <c r="D34" s="7">
        <v>162</v>
      </c>
      <c r="E34" s="7" t="s">
        <v>73</v>
      </c>
    </row>
    <row r="35" spans="1:5" x14ac:dyDescent="0.25">
      <c r="E35" s="7"/>
    </row>
    <row r="36" spans="1:5" x14ac:dyDescent="0.25">
      <c r="E36" s="7">
        <v>114565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2021-04-13T05:42:46Z</dcterms:created>
  <dcterms:modified xsi:type="dcterms:W3CDTF">2021-04-13T08:06:03Z</dcterms:modified>
</cp:coreProperties>
</file>