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bookViews>
    <workbookView xWindow="0" yWindow="0" windowWidth="20490" windowHeight="7020"/>
  </bookViews>
  <sheets>
    <sheet name="АПС" sheetId="2" r:id="rId1"/>
  </sheets>
  <definedNames>
    <definedName name="ва">#REF!</definedName>
    <definedName name="Всего">#REF!</definedName>
    <definedName name="Дым_еств">#REF!</definedName>
    <definedName name="итог">#REF!</definedName>
    <definedName name="йц">#REF!</definedName>
    <definedName name="мм">#REF!</definedName>
    <definedName name="фыв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13" i="2"/>
  <c r="G12" i="2"/>
  <c r="G11" i="2"/>
  <c r="G30" i="2" l="1"/>
  <c r="G31" i="2"/>
  <c r="G28" i="2"/>
  <c r="G27" i="2"/>
  <c r="G26" i="2"/>
  <c r="G24" i="2"/>
  <c r="G8" i="2"/>
  <c r="G32" i="2" l="1"/>
  <c r="G36" i="2" s="1"/>
  <c r="G21" i="2"/>
  <c r="G20" i="2"/>
  <c r="G19" i="2"/>
  <c r="G18" i="2"/>
  <c r="G16" i="2"/>
  <c r="G15" i="2"/>
  <c r="G14" i="2"/>
  <c r="G10" i="2"/>
  <c r="G9" i="2"/>
  <c r="A9" i="2"/>
  <c r="A10" i="2" s="1"/>
  <c r="A15" i="2" s="1"/>
  <c r="G22" i="2" l="1"/>
  <c r="G35" i="2"/>
  <c r="G38" i="2" l="1"/>
  <c r="G39" i="2" s="1"/>
  <c r="G40" i="2" s="1"/>
</calcChain>
</file>

<file path=xl/sharedStrings.xml><?xml version="1.0" encoding="utf-8"?>
<sst xmlns="http://schemas.openxmlformats.org/spreadsheetml/2006/main" count="80" uniqueCount="62">
  <si>
    <t>№ п/п</t>
  </si>
  <si>
    <t>ТИП</t>
  </si>
  <si>
    <t>Характеристики</t>
  </si>
  <si>
    <t xml:space="preserve">ОБЛАДНАННЯ </t>
  </si>
  <si>
    <t>шт</t>
  </si>
  <si>
    <t>Сповіщувач пожежний димовий</t>
  </si>
  <si>
    <t>SPR-1</t>
  </si>
  <si>
    <t>Сповіщувач пожежний ручний</t>
  </si>
  <si>
    <t>ОСЗ-2</t>
  </si>
  <si>
    <t>Акумуляторна батарея</t>
  </si>
  <si>
    <t>Кабельна продукція та матеріали</t>
  </si>
  <si>
    <t>Кабель сигнальний</t>
  </si>
  <si>
    <t>м</t>
  </si>
  <si>
    <t xml:space="preserve">JЕ-H(St)H 1х2х0,8 Bd FE180/E30 </t>
  </si>
  <si>
    <t xml:space="preserve">Кабель вогнетривкий </t>
  </si>
  <si>
    <t>к-кт</t>
  </si>
  <si>
    <t>КМ-1</t>
  </si>
  <si>
    <t>Прилад пожежної сигналізації</t>
  </si>
  <si>
    <t>СПД-3</t>
  </si>
  <si>
    <t>ПСВВ нг 4х0,4</t>
  </si>
  <si>
    <t>Проект</t>
  </si>
  <si>
    <t>Всього без ПДВ</t>
  </si>
  <si>
    <t>Всього з ПДВ</t>
  </si>
  <si>
    <t>Ціна,грн.</t>
  </si>
  <si>
    <t>Сума,грн.</t>
  </si>
  <si>
    <t>Кіл-ть</t>
  </si>
  <si>
    <t>Од. вим.</t>
  </si>
  <si>
    <t>10х15</t>
  </si>
  <si>
    <t xml:space="preserve">Монтажний комплект (саморіз, дюбель, стяжка) </t>
  </si>
  <si>
    <t>18Аг</t>
  </si>
  <si>
    <t>Матеріали та обладнання</t>
  </si>
  <si>
    <t>Монтажні та налагоджувальні роботи</t>
  </si>
  <si>
    <t>Всього матеріали та обладнання, без ПДВ 20%</t>
  </si>
  <si>
    <t>Монтаж сповіщувача ручного SPR-1</t>
  </si>
  <si>
    <t xml:space="preserve">Прокладання кабелю </t>
  </si>
  <si>
    <t>Програмування  ППКП Тірас-16.128</t>
  </si>
  <si>
    <t>Всього монтажні та налагоджувальні роботи, без ПДВ 20%</t>
  </si>
  <si>
    <t>Монтаж оповіщувача ОС,ОСЗ</t>
  </si>
  <si>
    <t>Проектні роботи</t>
  </si>
  <si>
    <t xml:space="preserve">Розробка проекту пожежної сигналізації та оповіщення про пожежу (стадія РП) </t>
  </si>
  <si>
    <t>ПДВ 20%</t>
  </si>
  <si>
    <t>Тірас-16.128П+ВПК</t>
  </si>
  <si>
    <t xml:space="preserve">Монтаж ВПК </t>
  </si>
  <si>
    <t>Найме-нування будови:</t>
  </si>
  <si>
    <t xml:space="preserve">на  придбання  матеріалів  та  обладнання, виконання робіт  з  проектування та монтажу систем ПС-АУС </t>
  </si>
  <si>
    <t>(вид обладнанняі та робіт,найменування об'єкта)</t>
  </si>
  <si>
    <t>Оповіщувач світлозвуковий "Вихід" (12В)</t>
  </si>
  <si>
    <t>Оповіщувач світлозвуковий "ПОЖЕЖА" (12В)</t>
  </si>
  <si>
    <t>ОСЗ-12</t>
  </si>
  <si>
    <t>БЖ 1230</t>
  </si>
  <si>
    <t>Блок живлення 12В 3А</t>
  </si>
  <si>
    <t>МЦА GSM</t>
  </si>
  <si>
    <t>GSM -модуль</t>
  </si>
  <si>
    <t>ТПТ-3</t>
  </si>
  <si>
    <t>Сповіщувач пожежний тепловий</t>
  </si>
  <si>
    <t>Короб</t>
  </si>
  <si>
    <t>Монтаж сповіщувача СПД-3,ТПТ-3</t>
  </si>
  <si>
    <t>Монтаж ППКП Тірас-16.128</t>
  </si>
  <si>
    <t>Прокладання коробу</t>
  </si>
  <si>
    <t>Проектно-кошторисна документація</t>
  </si>
  <si>
    <t xml:space="preserve">Локальний кошторис </t>
  </si>
  <si>
    <t>Дитсадок м.Буча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</si>
</sst>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left"/>
    </xf>
  </cellStyleXfs>
  <cellXfs count="37">
    <xf numFmtId="0" fontId="0" fillId="0" borderId="0" xfId="0"/>
    <xf numFmtId="2" fontId="3" fillId="0" borderId="1" xfId="1" applyNumberFormat="1" applyFont="1" applyFill="1" applyBorder="1" applyAlignment="1">
      <alignment horizontal="right" vertical="center" wrapText="1"/>
    </xf>
    <xf numFmtId="1" fontId="3" fillId="0" borderId="1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Border="1"/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3" fillId="0" borderId="1" xfId="3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3" fillId="0" borderId="0" xfId="0" applyFont="1" applyAlignment="1"/>
    <xf numFmtId="4" fontId="3" fillId="0" borderId="1" xfId="3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" fontId="2" fillId="0" borderId="1" xfId="3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</cellXfs>
  <cellStyles count="5">
    <cellStyle name="_x000d__x000a_JournalTemplate=C:\COMFO\CTALK\JOURSTD.TPL_x000d__x000a_LbStateAddress=3 3 0 251 1 89 2 311_x000d__x000a_LbStateJou_Днепровская набережная,14_видео" xfId="2"/>
    <cellStyle name="_x000d__x000a_JournalTemplate=C:\COMFO\CTALK\JOURSTD.TPL_x000d__x000a_LbStateAddress=3 3 0 251 1 89 2 311_x000d__x000a_LbStateJou_Смета на Ровно_по" xfId="3"/>
    <cellStyle name="Обычный" xfId="0" builtinId="0"/>
    <cellStyle name="Обычный 2" xfId="4"/>
    <cellStyle name="Обычный_Кловск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2" sqref="J2"/>
    </sheetView>
  </sheetViews>
  <sheetFormatPr defaultRowHeight="15" x14ac:dyDescent="0.25"/>
  <cols>
    <col min="2" max="2" width="21.7109375" customWidth="1"/>
    <col min="3" max="3" width="44" customWidth="1"/>
    <col min="5" max="5" width="9.140625" style="3"/>
    <col min="7" max="7" width="14.140625" customWidth="1"/>
  </cols>
  <sheetData>
    <row r="1" spans="1:7" ht="36.75" x14ac:dyDescent="0.25">
      <c r="A1" s="17" t="s">
        <v>43</v>
      </c>
      <c r="B1" s="29" t="s">
        <v>61</v>
      </c>
      <c r="C1" s="29"/>
      <c r="D1" s="29"/>
      <c r="E1" s="29"/>
      <c r="F1" s="29"/>
    </row>
    <row r="2" spans="1:7" x14ac:dyDescent="0.25">
      <c r="A2" s="18"/>
      <c r="B2" s="19"/>
      <c r="C2" s="20"/>
      <c r="D2" s="21"/>
      <c r="E2" s="21"/>
      <c r="F2" s="21"/>
    </row>
    <row r="3" spans="1:7" ht="18.75" x14ac:dyDescent="0.3">
      <c r="A3" s="30" t="s">
        <v>60</v>
      </c>
      <c r="B3" s="30"/>
      <c r="C3" s="30"/>
      <c r="D3" s="30"/>
      <c r="E3" s="30"/>
      <c r="F3" s="25"/>
    </row>
    <row r="4" spans="1:7" ht="18.75" x14ac:dyDescent="0.3">
      <c r="A4" s="27" t="s">
        <v>44</v>
      </c>
      <c r="B4" s="26"/>
      <c r="C4" s="26"/>
      <c r="D4" s="26"/>
      <c r="E4" s="26"/>
      <c r="F4" s="26"/>
      <c r="G4" s="22"/>
    </row>
    <row r="5" spans="1:7" ht="26.25" customHeight="1" x14ac:dyDescent="0.25">
      <c r="A5" s="31" t="s">
        <v>45</v>
      </c>
      <c r="B5" s="31"/>
      <c r="C5" s="31"/>
      <c r="D5" s="31"/>
      <c r="E5" s="31"/>
      <c r="F5" s="31"/>
    </row>
    <row r="6" spans="1:7" x14ac:dyDescent="0.25">
      <c r="A6" s="8" t="s">
        <v>0</v>
      </c>
      <c r="B6" s="8" t="s">
        <v>1</v>
      </c>
      <c r="C6" s="9" t="s">
        <v>2</v>
      </c>
      <c r="D6" s="10" t="s">
        <v>26</v>
      </c>
      <c r="E6" s="10" t="s">
        <v>25</v>
      </c>
      <c r="F6" s="10" t="s">
        <v>23</v>
      </c>
      <c r="G6" s="10" t="s">
        <v>24</v>
      </c>
    </row>
    <row r="7" spans="1:7" ht="16.5" customHeight="1" x14ac:dyDescent="0.25">
      <c r="A7" s="11"/>
      <c r="B7" s="11"/>
      <c r="C7" s="12" t="s">
        <v>3</v>
      </c>
      <c r="D7" s="13"/>
      <c r="E7" s="14"/>
      <c r="F7" s="36"/>
      <c r="G7" s="36"/>
    </row>
    <row r="8" spans="1:7" ht="15.75" x14ac:dyDescent="0.25">
      <c r="A8" s="6">
        <v>1</v>
      </c>
      <c r="B8" s="23" t="s">
        <v>41</v>
      </c>
      <c r="C8" s="15" t="s">
        <v>17</v>
      </c>
      <c r="D8" s="5" t="s">
        <v>4</v>
      </c>
      <c r="E8" s="2">
        <v>1</v>
      </c>
      <c r="F8" s="1">
        <v>8960</v>
      </c>
      <c r="G8" s="1">
        <f>E8*F8</f>
        <v>8960</v>
      </c>
    </row>
    <row r="9" spans="1:7" ht="15.75" x14ac:dyDescent="0.25">
      <c r="A9" s="6">
        <f>A8+1</f>
        <v>2</v>
      </c>
      <c r="B9" s="23" t="s">
        <v>18</v>
      </c>
      <c r="C9" s="15" t="s">
        <v>5</v>
      </c>
      <c r="D9" s="5" t="s">
        <v>4</v>
      </c>
      <c r="E9" s="2">
        <v>86</v>
      </c>
      <c r="F9" s="1">
        <v>125</v>
      </c>
      <c r="G9" s="1">
        <f t="shared" ref="G9:G16" si="0">E9*F9</f>
        <v>10750</v>
      </c>
    </row>
    <row r="10" spans="1:7" ht="15.75" x14ac:dyDescent="0.25">
      <c r="A10" s="6">
        <f t="shared" ref="A10:A15" si="1">A9+1</f>
        <v>3</v>
      </c>
      <c r="B10" s="23" t="s">
        <v>6</v>
      </c>
      <c r="C10" s="15" t="s">
        <v>7</v>
      </c>
      <c r="D10" s="5" t="s">
        <v>4</v>
      </c>
      <c r="E10" s="2">
        <v>10</v>
      </c>
      <c r="F10" s="1">
        <v>99</v>
      </c>
      <c r="G10" s="1">
        <f t="shared" si="0"/>
        <v>990</v>
      </c>
    </row>
    <row r="11" spans="1:7" ht="15.75" x14ac:dyDescent="0.25">
      <c r="A11" s="6"/>
      <c r="B11" s="23" t="s">
        <v>53</v>
      </c>
      <c r="C11" s="15" t="s">
        <v>54</v>
      </c>
      <c r="D11" s="5" t="s">
        <v>4</v>
      </c>
      <c r="E11" s="2">
        <v>6</v>
      </c>
      <c r="F11" s="1">
        <v>35</v>
      </c>
      <c r="G11" s="1">
        <f t="shared" ref="G11:G13" si="2">E11*F11</f>
        <v>210</v>
      </c>
    </row>
    <row r="12" spans="1:7" ht="15.75" x14ac:dyDescent="0.25">
      <c r="A12" s="6"/>
      <c r="B12" s="23" t="s">
        <v>49</v>
      </c>
      <c r="C12" s="15" t="s">
        <v>50</v>
      </c>
      <c r="D12" s="5" t="s">
        <v>4</v>
      </c>
      <c r="E12" s="2">
        <v>1</v>
      </c>
      <c r="F12" s="1">
        <v>2601</v>
      </c>
      <c r="G12" s="1">
        <f t="shared" si="2"/>
        <v>2601</v>
      </c>
    </row>
    <row r="13" spans="1:7" ht="15.75" x14ac:dyDescent="0.25">
      <c r="A13" s="6"/>
      <c r="B13" s="23" t="s">
        <v>51</v>
      </c>
      <c r="C13" s="15" t="s">
        <v>52</v>
      </c>
      <c r="D13" s="5" t="s">
        <v>4</v>
      </c>
      <c r="E13" s="2">
        <v>1</v>
      </c>
      <c r="F13" s="1">
        <v>1985</v>
      </c>
      <c r="G13" s="1">
        <f t="shared" si="2"/>
        <v>1985</v>
      </c>
    </row>
    <row r="14" spans="1:7" ht="31.5" x14ac:dyDescent="0.25">
      <c r="A14" s="6">
        <v>4</v>
      </c>
      <c r="B14" s="23" t="s">
        <v>8</v>
      </c>
      <c r="C14" s="15" t="s">
        <v>47</v>
      </c>
      <c r="D14" s="5" t="s">
        <v>4</v>
      </c>
      <c r="E14" s="2">
        <v>21</v>
      </c>
      <c r="F14" s="1">
        <v>320</v>
      </c>
      <c r="G14" s="1">
        <f t="shared" si="0"/>
        <v>6720</v>
      </c>
    </row>
    <row r="15" spans="1:7" ht="15.75" x14ac:dyDescent="0.25">
      <c r="A15" s="6">
        <f t="shared" si="1"/>
        <v>5</v>
      </c>
      <c r="B15" s="23" t="s">
        <v>48</v>
      </c>
      <c r="C15" s="15" t="s">
        <v>46</v>
      </c>
      <c r="D15" s="5" t="s">
        <v>4</v>
      </c>
      <c r="E15" s="2">
        <v>10</v>
      </c>
      <c r="F15" s="1">
        <v>320</v>
      </c>
      <c r="G15" s="1">
        <f t="shared" si="0"/>
        <v>3200</v>
      </c>
    </row>
    <row r="16" spans="1:7" ht="15.75" x14ac:dyDescent="0.25">
      <c r="A16" s="6">
        <v>6</v>
      </c>
      <c r="B16" s="23" t="s">
        <v>29</v>
      </c>
      <c r="C16" s="15" t="s">
        <v>9</v>
      </c>
      <c r="D16" s="5" t="s">
        <v>4</v>
      </c>
      <c r="E16" s="2">
        <v>2</v>
      </c>
      <c r="F16" s="1">
        <v>980</v>
      </c>
      <c r="G16" s="1">
        <f t="shared" si="0"/>
        <v>1960</v>
      </c>
    </row>
    <row r="17" spans="1:7" ht="16.5" customHeight="1" x14ac:dyDescent="0.25">
      <c r="A17" s="11"/>
      <c r="B17" s="11"/>
      <c r="C17" s="12" t="s">
        <v>10</v>
      </c>
      <c r="D17" s="13"/>
      <c r="E17" s="14"/>
      <c r="F17" s="36"/>
      <c r="G17" s="36"/>
    </row>
    <row r="18" spans="1:7" ht="15.75" x14ac:dyDescent="0.25">
      <c r="A18" s="6">
        <v>7</v>
      </c>
      <c r="B18" s="23" t="s">
        <v>19</v>
      </c>
      <c r="C18" s="15" t="s">
        <v>11</v>
      </c>
      <c r="D18" s="5" t="s">
        <v>12</v>
      </c>
      <c r="E18" s="2">
        <v>650</v>
      </c>
      <c r="F18" s="1">
        <v>4.0999999999999996</v>
      </c>
      <c r="G18" s="1">
        <f t="shared" ref="G18:G21" si="3">E18*F18</f>
        <v>2664.9999999999995</v>
      </c>
    </row>
    <row r="19" spans="1:7" ht="31.5" x14ac:dyDescent="0.25">
      <c r="A19" s="6">
        <v>8</v>
      </c>
      <c r="B19" s="23" t="s">
        <v>13</v>
      </c>
      <c r="C19" s="15" t="s">
        <v>14</v>
      </c>
      <c r="D19" s="5" t="s">
        <v>12</v>
      </c>
      <c r="E19" s="2">
        <v>280</v>
      </c>
      <c r="F19" s="1">
        <v>9.65</v>
      </c>
      <c r="G19" s="1">
        <f t="shared" si="3"/>
        <v>2702</v>
      </c>
    </row>
    <row r="20" spans="1:7" ht="15.75" x14ac:dyDescent="0.25">
      <c r="A20" s="6">
        <v>10</v>
      </c>
      <c r="B20" s="23" t="s">
        <v>55</v>
      </c>
      <c r="C20" s="15" t="s">
        <v>27</v>
      </c>
      <c r="D20" s="5" t="s">
        <v>12</v>
      </c>
      <c r="E20" s="2">
        <v>120</v>
      </c>
      <c r="F20" s="1">
        <v>18</v>
      </c>
      <c r="G20" s="1">
        <f t="shared" si="3"/>
        <v>2160</v>
      </c>
    </row>
    <row r="21" spans="1:7" ht="31.5" x14ac:dyDescent="0.25">
      <c r="A21" s="6">
        <v>11</v>
      </c>
      <c r="B21" s="23" t="s">
        <v>16</v>
      </c>
      <c r="C21" s="15" t="s">
        <v>28</v>
      </c>
      <c r="D21" s="5" t="s">
        <v>15</v>
      </c>
      <c r="E21" s="2">
        <v>8</v>
      </c>
      <c r="F21" s="1">
        <v>420</v>
      </c>
      <c r="G21" s="1">
        <f t="shared" si="3"/>
        <v>3360</v>
      </c>
    </row>
    <row r="22" spans="1:7" ht="15.75" x14ac:dyDescent="0.25">
      <c r="A22" s="35" t="s">
        <v>32</v>
      </c>
      <c r="B22" s="35"/>
      <c r="C22" s="35"/>
      <c r="D22" s="35"/>
      <c r="E22" s="35"/>
      <c r="F22" s="35"/>
      <c r="G22" s="1">
        <f>G8++G9+G10+G14+G15+G16+G18+G19+G20+G21+G11+G12+G13</f>
        <v>48263</v>
      </c>
    </row>
    <row r="23" spans="1:7" ht="16.5" customHeight="1" x14ac:dyDescent="0.25">
      <c r="A23" s="11"/>
      <c r="B23" s="34" t="s">
        <v>31</v>
      </c>
      <c r="C23" s="34"/>
      <c r="D23" s="13"/>
      <c r="E23" s="14"/>
      <c r="F23" s="36"/>
      <c r="G23" s="36"/>
    </row>
    <row r="24" spans="1:7" s="4" customFormat="1" ht="15.75" x14ac:dyDescent="0.25">
      <c r="A24" s="6">
        <v>1</v>
      </c>
      <c r="B24" s="33" t="s">
        <v>57</v>
      </c>
      <c r="C24" s="33"/>
      <c r="D24" s="5" t="s">
        <v>4</v>
      </c>
      <c r="E24" s="2">
        <v>1</v>
      </c>
      <c r="F24" s="1">
        <v>2500</v>
      </c>
      <c r="G24" s="1">
        <f t="shared" ref="G24" si="4">E24*F24</f>
        <v>2500</v>
      </c>
    </row>
    <row r="25" spans="1:7" s="4" customFormat="1" ht="15.75" x14ac:dyDescent="0.25">
      <c r="A25" s="6">
        <v>2</v>
      </c>
      <c r="B25" s="33" t="s">
        <v>42</v>
      </c>
      <c r="C25" s="33"/>
      <c r="D25" s="5" t="s">
        <v>4</v>
      </c>
      <c r="E25" s="2">
        <v>1</v>
      </c>
      <c r="F25" s="1">
        <v>850</v>
      </c>
      <c r="G25" s="1">
        <v>850</v>
      </c>
    </row>
    <row r="26" spans="1:7" s="4" customFormat="1" ht="15.75" x14ac:dyDescent="0.25">
      <c r="A26" s="6">
        <v>3</v>
      </c>
      <c r="B26" s="33" t="s">
        <v>56</v>
      </c>
      <c r="C26" s="33"/>
      <c r="D26" s="5" t="s">
        <v>4</v>
      </c>
      <c r="E26" s="2">
        <v>92</v>
      </c>
      <c r="F26" s="1">
        <v>180</v>
      </c>
      <c r="G26" s="1">
        <f t="shared" ref="G26" si="5">E26*F26</f>
        <v>16560</v>
      </c>
    </row>
    <row r="27" spans="1:7" s="4" customFormat="1" ht="15.75" x14ac:dyDescent="0.25">
      <c r="A27" s="6">
        <v>4</v>
      </c>
      <c r="B27" s="33" t="s">
        <v>33</v>
      </c>
      <c r="C27" s="33"/>
      <c r="D27" s="5" t="s">
        <v>4</v>
      </c>
      <c r="E27" s="2">
        <v>10</v>
      </c>
      <c r="F27" s="1">
        <v>150</v>
      </c>
      <c r="G27" s="1">
        <f t="shared" ref="G27:G30" si="6">E27*F27</f>
        <v>1500</v>
      </c>
    </row>
    <row r="28" spans="1:7" s="4" customFormat="1" ht="15.75" x14ac:dyDescent="0.25">
      <c r="A28" s="6">
        <v>5</v>
      </c>
      <c r="B28" s="33" t="s">
        <v>34</v>
      </c>
      <c r="C28" s="33"/>
      <c r="D28" s="5" t="s">
        <v>12</v>
      </c>
      <c r="E28" s="2">
        <v>930</v>
      </c>
      <c r="F28" s="1">
        <v>19</v>
      </c>
      <c r="G28" s="1">
        <f t="shared" si="6"/>
        <v>17670</v>
      </c>
    </row>
    <row r="29" spans="1:7" s="4" customFormat="1" ht="15.75" x14ac:dyDescent="0.25">
      <c r="A29" s="6">
        <v>6</v>
      </c>
      <c r="B29" s="7" t="s">
        <v>58</v>
      </c>
      <c r="C29" s="7"/>
      <c r="D29" s="5"/>
      <c r="E29" s="2">
        <v>120</v>
      </c>
      <c r="F29" s="1">
        <v>25</v>
      </c>
      <c r="G29" s="1">
        <f t="shared" si="6"/>
        <v>3000</v>
      </c>
    </row>
    <row r="30" spans="1:7" s="4" customFormat="1" ht="15.75" x14ac:dyDescent="0.25">
      <c r="A30" s="6">
        <v>7</v>
      </c>
      <c r="B30" s="33" t="s">
        <v>37</v>
      </c>
      <c r="C30" s="33"/>
      <c r="D30" s="5" t="s">
        <v>4</v>
      </c>
      <c r="E30" s="2">
        <v>31</v>
      </c>
      <c r="F30" s="1">
        <v>180</v>
      </c>
      <c r="G30" s="1">
        <f t="shared" si="6"/>
        <v>5580</v>
      </c>
    </row>
    <row r="31" spans="1:7" s="4" customFormat="1" ht="15.75" x14ac:dyDescent="0.25">
      <c r="A31" s="6">
        <v>8</v>
      </c>
      <c r="B31" s="33" t="s">
        <v>35</v>
      </c>
      <c r="C31" s="33"/>
      <c r="D31" s="5" t="s">
        <v>4</v>
      </c>
      <c r="E31" s="2">
        <v>1</v>
      </c>
      <c r="F31" s="1">
        <v>3100</v>
      </c>
      <c r="G31" s="1">
        <f t="shared" ref="G31" si="7">E31*F31</f>
        <v>3100</v>
      </c>
    </row>
    <row r="32" spans="1:7" ht="15.75" x14ac:dyDescent="0.25">
      <c r="A32" s="35" t="s">
        <v>36</v>
      </c>
      <c r="B32" s="35"/>
      <c r="C32" s="35"/>
      <c r="D32" s="35"/>
      <c r="E32" s="35"/>
      <c r="F32" s="35"/>
      <c r="G32" s="1">
        <f>SUM(G24:G31)</f>
        <v>50760</v>
      </c>
    </row>
    <row r="33" spans="1:7" ht="16.5" customHeight="1" x14ac:dyDescent="0.25">
      <c r="A33" s="11"/>
      <c r="B33" s="34" t="s">
        <v>38</v>
      </c>
      <c r="C33" s="34"/>
      <c r="D33" s="13"/>
      <c r="E33" s="14"/>
      <c r="F33" s="36"/>
      <c r="G33" s="36"/>
    </row>
    <row r="34" spans="1:7" s="4" customFormat="1" ht="20.25" customHeight="1" x14ac:dyDescent="0.25">
      <c r="A34" s="6">
        <v>1</v>
      </c>
      <c r="B34" s="28" t="s">
        <v>39</v>
      </c>
      <c r="C34" s="28"/>
      <c r="D34" s="28"/>
      <c r="E34" s="28"/>
      <c r="F34" s="28"/>
      <c r="G34" s="1">
        <v>5500</v>
      </c>
    </row>
    <row r="35" spans="1:7" ht="15.75" customHeight="1" x14ac:dyDescent="0.25">
      <c r="A35" s="32" t="s">
        <v>30</v>
      </c>
      <c r="B35" s="32"/>
      <c r="C35" s="32"/>
      <c r="D35" s="32"/>
      <c r="E35" s="32"/>
      <c r="F35" s="32"/>
      <c r="G35" s="16">
        <f>SUM(G8:G21)</f>
        <v>48263</v>
      </c>
    </row>
    <row r="36" spans="1:7" ht="15.75" x14ac:dyDescent="0.25">
      <c r="A36" s="35" t="s">
        <v>31</v>
      </c>
      <c r="B36" s="35"/>
      <c r="C36" s="35"/>
      <c r="D36" s="35"/>
      <c r="E36" s="35"/>
      <c r="F36" s="35"/>
      <c r="G36" s="16">
        <f>G32</f>
        <v>50760</v>
      </c>
    </row>
    <row r="37" spans="1:7" ht="15.75" x14ac:dyDescent="0.25">
      <c r="A37" s="32" t="s">
        <v>59</v>
      </c>
      <c r="B37" s="32" t="s">
        <v>20</v>
      </c>
      <c r="C37" s="32"/>
      <c r="D37" s="32"/>
      <c r="E37" s="32"/>
      <c r="F37" s="32"/>
      <c r="G37" s="16">
        <v>12000</v>
      </c>
    </row>
    <row r="38" spans="1:7" ht="15.75" customHeight="1" x14ac:dyDescent="0.25">
      <c r="A38" s="32" t="s">
        <v>21</v>
      </c>
      <c r="B38" s="32"/>
      <c r="C38" s="32"/>
      <c r="D38" s="32"/>
      <c r="E38" s="32"/>
      <c r="F38" s="32"/>
      <c r="G38" s="16">
        <f>SUM(G35:G37)</f>
        <v>111023</v>
      </c>
    </row>
    <row r="39" spans="1:7" ht="15.75" x14ac:dyDescent="0.25">
      <c r="A39" s="32" t="s">
        <v>40</v>
      </c>
      <c r="B39" s="32"/>
      <c r="C39" s="32"/>
      <c r="D39" s="32"/>
      <c r="E39" s="32"/>
      <c r="F39" s="32"/>
      <c r="G39" s="16">
        <f>G38*0.2</f>
        <v>22204.600000000002</v>
      </c>
    </row>
    <row r="40" spans="1:7" ht="15.75" customHeight="1" x14ac:dyDescent="0.25">
      <c r="A40" s="32" t="s">
        <v>22</v>
      </c>
      <c r="B40" s="32"/>
      <c r="C40" s="32"/>
      <c r="D40" s="32"/>
      <c r="E40" s="32"/>
      <c r="F40" s="32"/>
      <c r="G40" s="16">
        <f>G38+G39</f>
        <v>133227.6</v>
      </c>
    </row>
    <row r="41" spans="1:7" x14ac:dyDescent="0.25">
      <c r="A41" s="24"/>
      <c r="B41" s="24"/>
      <c r="D41" s="24"/>
      <c r="E41" s="24"/>
      <c r="F41" s="24"/>
      <c r="G41" s="24"/>
    </row>
    <row r="42" spans="1:7" x14ac:dyDescent="0.25">
      <c r="A42" s="24"/>
      <c r="B42" s="24"/>
      <c r="D42" s="24"/>
      <c r="E42" s="24"/>
      <c r="F42" s="24"/>
      <c r="G42" s="24"/>
    </row>
    <row r="43" spans="1:7" x14ac:dyDescent="0.25">
      <c r="A43" s="24"/>
      <c r="B43" s="24"/>
      <c r="D43" s="24"/>
      <c r="E43" s="24"/>
      <c r="F43" s="24"/>
      <c r="G43" s="24"/>
    </row>
  </sheetData>
  <mergeCells count="25">
    <mergeCell ref="F7:G7"/>
    <mergeCell ref="F17:G17"/>
    <mergeCell ref="F23:G23"/>
    <mergeCell ref="A22:F22"/>
    <mergeCell ref="B25:C25"/>
    <mergeCell ref="B23:C23"/>
    <mergeCell ref="A37:F37"/>
    <mergeCell ref="A38:F38"/>
    <mergeCell ref="A39:F39"/>
    <mergeCell ref="A32:F32"/>
    <mergeCell ref="B30:C30"/>
    <mergeCell ref="F33:G33"/>
    <mergeCell ref="B26:C26"/>
    <mergeCell ref="B27:C27"/>
    <mergeCell ref="B28:C28"/>
    <mergeCell ref="A35:F35"/>
    <mergeCell ref="A36:F36"/>
    <mergeCell ref="B34:F34"/>
    <mergeCell ref="B1:F1"/>
    <mergeCell ref="A3:E3"/>
    <mergeCell ref="A5:F5"/>
    <mergeCell ref="A40:F40"/>
    <mergeCell ref="B31:C31"/>
    <mergeCell ref="B33:C33"/>
    <mergeCell ref="B24:C24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2018-04-12T08:59:55Z</dcterms:created>
  <dcterms:modified xsi:type="dcterms:W3CDTF">2021-04-06T07:50:01Z</dcterms:modified>
</cp:coreProperties>
</file>